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LAN ANH\2.NAM 2022\4.CHEDOCHINHSACH_2022\2.CHEDOCHINHSACH_KY2NAM2022\HOP HOI DONG\"/>
    </mc:Choice>
  </mc:AlternateContent>
  <xr:revisionPtr revIDLastSave="0" documentId="13_ncr:1_{F53A051A-F2C9-4D80-9350-F87C8A64E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I2022" sheetId="26" r:id="rId1"/>
    <sheet name="FILE TINH TIEN" sheetId="14" r:id="rId2"/>
  </sheets>
  <definedNames>
    <definedName name="_xlnm._FilterDatabase" localSheetId="0" hidden="1">'HKI2022'!$A$7:$M$43</definedName>
    <definedName name="_xlnm.Print_Titles" localSheetId="1">'FILE TINH TIEN'!$6:$7</definedName>
    <definedName name="_xlnm.Print_Titles" localSheetId="0">'HKI2022'!$7:$7</definedName>
    <definedName name="_xlnm.Print_Area" localSheetId="1">'FILE TINH TIEN'!$A$1:$I$22</definedName>
    <definedName name="_xlnm.Print_Area" localSheetId="0">'HKI2022'!$A$1:$K$49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I12" i="14"/>
  <c r="I39" i="26"/>
  <c r="I36" i="26"/>
  <c r="D39" i="26"/>
  <c r="I26" i="26"/>
  <c r="A35" i="26"/>
  <c r="D36" i="26" s="1"/>
  <c r="I10" i="26" l="1"/>
  <c r="D20" i="26"/>
  <c r="D13" i="26"/>
  <c r="D10" i="26"/>
  <c r="A29" i="26" l="1"/>
  <c r="A16" i="26"/>
  <c r="D17" i="26" s="1"/>
  <c r="I20" i="26"/>
  <c r="A23" i="26" l="1"/>
  <c r="A24" i="26" s="1"/>
  <c r="A25" i="26" s="1"/>
  <c r="D26" i="26" s="1"/>
  <c r="I17" i="26"/>
  <c r="H11" i="14" l="1"/>
  <c r="G11" i="14"/>
  <c r="I11" i="14" s="1"/>
  <c r="H10" i="14"/>
  <c r="G10" i="14"/>
  <c r="I10" i="14" s="1"/>
  <c r="H9" i="14"/>
  <c r="I9" i="14"/>
  <c r="I32" i="26" l="1"/>
  <c r="I13" i="26"/>
  <c r="A30" i="26"/>
  <c r="I40" i="26" l="1"/>
  <c r="A31" i="26"/>
  <c r="D32" i="26" s="1"/>
  <c r="D40" i="26" s="1"/>
  <c r="A10" i="14"/>
  <c r="A11" i="14" s="1"/>
  <c r="C12" i="14" l="1"/>
  <c r="H12" i="14" l="1"/>
</calcChain>
</file>

<file path=xl/sharedStrings.xml><?xml version="1.0" encoding="utf-8"?>
<sst xmlns="http://schemas.openxmlformats.org/spreadsheetml/2006/main" count="224" uniqueCount="143">
  <si>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</si>
  <si>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</si>
  <si>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</si>
  <si>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</si>
  <si>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</si>
  <si>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</si>
  <si>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</si>
  <si>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</si>
  <si>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</si>
  <si>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</si>
  <si>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</si>
  <si>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</si>
  <si>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</si>
  <si>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</si>
  <si>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</si>
  <si>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</si>
  <si>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</si>
  <si>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</si>
  <si>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</si>
  <si>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</si>
  <si>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</si>
  <si>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</si>
  <si>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</si>
  <si>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</si>
  <si>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</si>
  <si>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</si>
  <si>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</si>
  <si>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</si>
  <si>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</si>
  <si>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</si>
  <si>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</si>
  <si>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</si>
  <si>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</si>
  <si>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60%*1.490.000</t>
  </si>
  <si>
    <t>Phụng</t>
  </si>
  <si>
    <t>19D</t>
  </si>
  <si>
    <t>Đối tượng được 
HTCPHT</t>
  </si>
  <si>
    <t>Mức lương cơ sở (đ)</t>
  </si>
  <si>
    <t>1921004440</t>
  </si>
  <si>
    <t>Lý Ngọc</t>
  </si>
  <si>
    <t>Khang</t>
  </si>
  <si>
    <t>2021000441</t>
  </si>
  <si>
    <t>Hiền</t>
  </si>
  <si>
    <t>20D</t>
  </si>
  <si>
    <t>Dân tộc</t>
  </si>
  <si>
    <t>Hoa</t>
  </si>
  <si>
    <t>Khoa Du lịch</t>
  </si>
  <si>
    <t>Khoa Marketing</t>
  </si>
  <si>
    <t>19DTD</t>
  </si>
  <si>
    <t>Khoa Thẩm định giá - Kinh doanh bất động sản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</si>
  <si>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</si>
  <si>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</si>
  <si>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</si>
  <si>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</si>
  <si>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</si>
  <si>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</si>
  <si>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</si>
  <si>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</si>
  <si>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</si>
  <si>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</si>
  <si>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</si>
  <si>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</si>
  <si>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</si>
  <si>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</si>
  <si>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</si>
  <si>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TRƯỜNG ĐẠI HỌC TÀI CHÍNH - MARKETING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</si>
  <si>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</si>
  <si>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</si>
  <si>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</si>
  <si>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</si>
  <si>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</si>
  <si>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</si>
  <si>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</si>
  <si>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</si>
  <si>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</si>
  <si>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</si>
  <si>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VI</t>
  </si>
  <si>
    <t>Số TK
 Ngân hàng</t>
  </si>
  <si>
    <t>Ngân hàng</t>
  </si>
  <si>
    <t>Chi nhánh</t>
  </si>
  <si>
    <t>BIDV</t>
  </si>
  <si>
    <t>Bắc Sài Gòn</t>
  </si>
  <si>
    <t>2121011511</t>
  </si>
  <si>
    <t>Nguyễn Thị</t>
  </si>
  <si>
    <t>Hòa</t>
  </si>
  <si>
    <t>21DMA05</t>
  </si>
  <si>
    <t>2121001685</t>
  </si>
  <si>
    <t>Chơ Liêng K'</t>
  </si>
  <si>
    <t>Chen</t>
  </si>
  <si>
    <t>21DQT05</t>
  </si>
  <si>
    <t>Khoa Công nghệ thông tin</t>
  </si>
  <si>
    <t>1921006794</t>
  </si>
  <si>
    <t>Hà Thị Chinh</t>
  </si>
  <si>
    <t>Nương</t>
  </si>
  <si>
    <t>Thái</t>
  </si>
  <si>
    <t>19DTH1</t>
  </si>
  <si>
    <t>1921004907</t>
  </si>
  <si>
    <t>Lưu Trúc Bảo</t>
  </si>
  <si>
    <t>19DKT1</t>
  </si>
  <si>
    <t>Khoa Kinh tế - Luật</t>
  </si>
  <si>
    <t>1921003167</t>
  </si>
  <si>
    <t>Mấu Minh</t>
  </si>
  <si>
    <t>Thông</t>
  </si>
  <si>
    <t>Raglay</t>
  </si>
  <si>
    <t>19DQK</t>
  </si>
  <si>
    <t xml:space="preserve">HS mới </t>
  </si>
  <si>
    <t>1921003783</t>
  </si>
  <si>
    <t>Từ Phước</t>
  </si>
  <si>
    <t>Toàn</t>
  </si>
  <si>
    <t>CLC_19DQT07</t>
  </si>
  <si>
    <t>Cil</t>
  </si>
  <si>
    <t>VII</t>
  </si>
  <si>
    <t>Tổng cộng:</t>
  </si>
  <si>
    <t>Mức Hỗ trợ chi phí học tập (60% mức lương cơ sở*4 tháng)</t>
  </si>
  <si>
    <t>VCB</t>
  </si>
  <si>
    <t>Kỳ Đồng</t>
  </si>
  <si>
    <t>Vietcombank</t>
  </si>
  <si>
    <t xml:space="preserve">Vietcombank </t>
  </si>
  <si>
    <t xml:space="preserve">Kỳ Đồng </t>
  </si>
  <si>
    <t>TS. Hoàng Thái Hưng</t>
  </si>
  <si>
    <t>21D</t>
  </si>
  <si>
    <t>1921004728</t>
  </si>
  <si>
    <t>Đạt Nữ Ngọc</t>
  </si>
  <si>
    <t>Trân</t>
  </si>
  <si>
    <t>Chăm</t>
  </si>
  <si>
    <t>1017599406</t>
  </si>
  <si>
    <t>2121001967</t>
  </si>
  <si>
    <t>Đinh Thị Thanh</t>
  </si>
  <si>
    <t>Tâm</t>
  </si>
  <si>
    <t>Ba na</t>
  </si>
  <si>
    <t>31310001474796</t>
  </si>
  <si>
    <t>VIII</t>
  </si>
  <si>
    <t>Khoa Thương mại</t>
  </si>
  <si>
    <t>2121012941</t>
  </si>
  <si>
    <t>Bùi Thị Ngọc</t>
  </si>
  <si>
    <t>Ánh</t>
  </si>
  <si>
    <t>Mường</t>
  </si>
  <si>
    <t>21DKQ04</t>
  </si>
  <si>
    <t>(Kèm theo Quyết định số                 /QĐ-ĐHTCM ngày     / 8 /2022)</t>
  </si>
  <si>
    <t>DANH SÁCH SINH VIÊN ĐƯỢC HỖ TRỢ CHI PHÍ HỌC TẬP KỲ II NĂM 2022 CHO SINH VIÊN HÌNH THỨC CHÍNH QUY</t>
  </si>
  <si>
    <t>Bằng chữ:  Năm mươi bảy triệu hai trăm mười sáu ngàn đồng chẵn./.</t>
  </si>
  <si>
    <t xml:space="preserve">                      Thành phố Hồ Chí Minh, ngày          tháng 8 năm 2022</t>
  </si>
  <si>
    <t>BẢNG TỔNG HỢP: ĐỐI TƯỢNG HỖ TRỢ CHI PHÍ HỌC TẬP KỲ II NĂM 2022 CHO SINH VIÊN 
HÌNH THỨC CHÍNH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</si>
</sst>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.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/>
    <xf numFmtId="0" fontId="9" fillId="2" borderId="0" xfId="2" applyFont="1" applyFill="1" applyAlignment="1"/>
    <xf numFmtId="9" fontId="3" fillId="2" borderId="1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20" fillId="2" borderId="0" xfId="0" applyFont="1" applyFill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3" fillId="2" borderId="0" xfId="0" applyFont="1" applyFill="1"/>
    <xf numFmtId="165" fontId="4" fillId="2" borderId="1" xfId="1" applyNumberFormat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0" fontId="16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1" fontId="22" fillId="2" borderId="4" xfId="2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" fontId="21" fillId="2" borderId="1" xfId="1" applyNumberFormat="1" applyFont="1" applyFill="1" applyBorder="1" applyAlignment="1">
      <alignment horizontal="left" vertical="center"/>
    </xf>
    <xf numFmtId="1" fontId="8" fillId="2" borderId="1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27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165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25" fillId="2" borderId="0" xfId="0" applyFont="1" applyFill="1"/>
    <xf numFmtId="49" fontId="7" fillId="2" borderId="0" xfId="0" applyNumberFormat="1" applyFont="1" applyFill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10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1619250</xdr:colOff>
      <xdr:row>1</xdr:row>
      <xdr:rowOff>232182</xdr:rowOff>
    </xdr:from>
    <xdr:to>
      <xdr:col>9</xdr:col>
      <xdr:colOff>371475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6181725" y="441732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</xdr:row>
      <xdr:rowOff>219433</xdr:rowOff>
    </xdr:from>
    <xdr:to>
      <xdr:col>3</xdr:col>
      <xdr:colOff>390525</xdr:colOff>
      <xdr:row>1</xdr:row>
      <xdr:rowOff>219433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724025" y="428983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248050</xdr:colOff>
      <xdr:row>2</xdr:row>
      <xdr:rowOff>358</xdr:rowOff>
    </xdr:from>
    <xdr:to>
      <xdr:col>3</xdr:col>
      <xdr:colOff>114300</xdr:colOff>
      <xdr:row>2</xdr:row>
      <xdr:rowOff>358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29225" y="448033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9"/>
  <sheetViews>
    <sheetView tabSelected="1" topLeftCell="A28" zoomScaleNormal="100" workbookViewId="0">
      <selection activeCell="N1" sqref="N1:Q1048576"/>
    </sheetView>
  </sheetViews>
  <sheetFormatPr defaultRowHeight="15.75" x14ac:dyDescent="0.25"/>
  <cols>
    <col min="1" max="1" width="4.5703125" style="40" customWidth="1"/>
    <col min="2" max="2" width="14.5703125" style="113" customWidth="1"/>
    <col min="3" max="3" width="17.140625" style="113" customWidth="1"/>
    <col min="4" max="4" width="9.28515625" style="113" bestFit="1" customWidth="1"/>
    <col min="5" max="5" width="8" style="40" customWidth="1"/>
    <col min="6" max="6" width="14.85546875" style="114" bestFit="1" customWidth="1"/>
    <col min="7" max="7" width="25.7109375" style="115" customWidth="1"/>
    <col min="8" max="8" width="17.85546875" style="40" customWidth="1"/>
    <col min="9" max="9" width="5.140625" style="40" customWidth="1"/>
    <col min="10" max="10" width="13.5703125" style="40" customWidth="1"/>
    <col min="11" max="11" width="16.42578125" style="42" customWidth="1"/>
    <col min="12" max="12" width="9.5703125" style="82" customWidth="1"/>
    <col min="13" max="16384" width="9.140625" style="40"/>
  </cols>
  <sheetData>
    <row r="1" spans="1:14" ht="16.5" x14ac:dyDescent="0.25">
      <c r="A1" s="119" t="s">
        <v>0</v>
      </c>
      <c r="B1" s="119"/>
      <c r="C1" s="119"/>
      <c r="D1" s="119"/>
      <c r="E1" s="119"/>
      <c r="F1" s="119"/>
      <c r="G1" s="118" t="s">
        <v>18</v>
      </c>
      <c r="H1" s="118"/>
      <c r="I1" s="118"/>
      <c r="J1" s="118"/>
      <c r="K1" s="118"/>
      <c r="L1" s="88"/>
    </row>
    <row r="2" spans="1:14" ht="18.75" x14ac:dyDescent="0.3">
      <c r="A2" s="118" t="s">
        <v>65</v>
      </c>
      <c r="B2" s="118"/>
      <c r="C2" s="118"/>
      <c r="D2" s="118"/>
      <c r="E2" s="118"/>
      <c r="F2" s="118"/>
      <c r="G2" s="122" t="s">
        <v>19</v>
      </c>
      <c r="H2" s="122"/>
      <c r="I2" s="122"/>
      <c r="J2" s="122"/>
      <c r="K2" s="122"/>
      <c r="L2" s="91"/>
    </row>
    <row r="3" spans="1:14" ht="16.5" x14ac:dyDescent="0.25">
      <c r="A3" s="88"/>
      <c r="B3" s="60"/>
      <c r="C3" s="60"/>
      <c r="D3" s="60"/>
      <c r="E3" s="1"/>
      <c r="F3" s="2"/>
      <c r="G3" s="63"/>
      <c r="H3" s="2"/>
      <c r="I3" s="2"/>
      <c r="J3" s="3"/>
      <c r="K3" s="24"/>
    </row>
    <row r="4" spans="1:14" ht="18.75" x14ac:dyDescent="0.25">
      <c r="A4" s="120" t="s">
        <v>139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89"/>
    </row>
    <row r="5" spans="1:14" ht="18.75" x14ac:dyDescent="0.25">
      <c r="A5" s="121" t="s">
        <v>138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90"/>
    </row>
    <row r="6" spans="1:14" ht="16.5" x14ac:dyDescent="0.25">
      <c r="A6" s="4"/>
      <c r="B6" s="61"/>
      <c r="C6" s="61"/>
      <c r="D6" s="61"/>
      <c r="E6" s="5"/>
      <c r="F6" s="43"/>
      <c r="G6" s="64"/>
      <c r="H6" s="4"/>
      <c r="I6" s="4"/>
      <c r="J6" s="4"/>
      <c r="K6" s="25"/>
    </row>
    <row r="7" spans="1:14" s="46" customFormat="1" ht="42.75" x14ac:dyDescent="0.25">
      <c r="A7" s="56" t="s">
        <v>1</v>
      </c>
      <c r="B7" s="56" t="s">
        <v>2</v>
      </c>
      <c r="C7" s="76" t="s">
        <v>3</v>
      </c>
      <c r="D7" s="77" t="s">
        <v>4</v>
      </c>
      <c r="E7" s="56" t="s">
        <v>44</v>
      </c>
      <c r="F7" s="56" t="s">
        <v>5</v>
      </c>
      <c r="G7" s="56" t="s">
        <v>36</v>
      </c>
      <c r="H7" s="56" t="s">
        <v>27</v>
      </c>
      <c r="I7" s="56" t="s">
        <v>24</v>
      </c>
      <c r="J7" s="56" t="s">
        <v>22</v>
      </c>
      <c r="K7" s="65" t="s">
        <v>77</v>
      </c>
      <c r="L7" s="83" t="s">
        <v>78</v>
      </c>
      <c r="M7" s="57" t="s">
        <v>79</v>
      </c>
    </row>
    <row r="8" spans="1:14" s="46" customFormat="1" ht="16.5" x14ac:dyDescent="0.25">
      <c r="A8" s="92" t="s">
        <v>7</v>
      </c>
      <c r="B8" s="55" t="s">
        <v>90</v>
      </c>
      <c r="C8" s="49"/>
      <c r="D8" s="50"/>
      <c r="E8" s="51"/>
      <c r="F8" s="51"/>
      <c r="G8" s="51"/>
      <c r="H8" s="39"/>
      <c r="I8" s="39"/>
      <c r="J8" s="34"/>
      <c r="K8" s="69"/>
      <c r="L8" s="51"/>
      <c r="M8" s="67"/>
    </row>
    <row r="9" spans="1:14" s="46" customFormat="1" ht="16.5" x14ac:dyDescent="0.25">
      <c r="A9" s="39">
        <v>1</v>
      </c>
      <c r="B9" s="58" t="s">
        <v>91</v>
      </c>
      <c r="C9" s="49" t="s">
        <v>92</v>
      </c>
      <c r="D9" s="50" t="s">
        <v>93</v>
      </c>
      <c r="E9" s="51" t="s">
        <v>94</v>
      </c>
      <c r="F9" s="51" t="s">
        <v>95</v>
      </c>
      <c r="G9" s="51" t="s">
        <v>14</v>
      </c>
      <c r="H9" s="39" t="s">
        <v>33</v>
      </c>
      <c r="I9" s="39">
        <v>4</v>
      </c>
      <c r="J9" s="34">
        <v>3576000</v>
      </c>
      <c r="K9" s="69">
        <v>31310001226748</v>
      </c>
      <c r="L9" s="51" t="s">
        <v>80</v>
      </c>
      <c r="M9" s="67" t="s">
        <v>81</v>
      </c>
    </row>
    <row r="10" spans="1:14" s="46" customFormat="1" ht="16.5" x14ac:dyDescent="0.25">
      <c r="A10" s="39"/>
      <c r="B10" s="58"/>
      <c r="C10" s="52" t="s">
        <v>8</v>
      </c>
      <c r="D10" s="53">
        <f>A9</f>
        <v>1</v>
      </c>
      <c r="E10" s="44"/>
      <c r="F10" s="44"/>
      <c r="G10" s="37"/>
      <c r="H10" s="38"/>
      <c r="I10" s="117">
        <f>SUM(J9)</f>
        <v>3576000</v>
      </c>
      <c r="J10" s="117"/>
      <c r="K10" s="69"/>
      <c r="L10" s="51"/>
      <c r="M10" s="67"/>
    </row>
    <row r="11" spans="1:14" s="48" customFormat="1" ht="16.5" x14ac:dyDescent="0.25">
      <c r="A11" s="36" t="s">
        <v>10</v>
      </c>
      <c r="B11" s="47" t="s">
        <v>46</v>
      </c>
      <c r="C11" s="72"/>
      <c r="D11" s="73"/>
      <c r="E11" s="26"/>
      <c r="F11" s="26"/>
      <c r="G11" s="78"/>
      <c r="H11" s="35"/>
      <c r="I11" s="35"/>
      <c r="J11" s="66"/>
      <c r="K11" s="70"/>
      <c r="L11" s="70"/>
      <c r="M11" s="68"/>
    </row>
    <row r="12" spans="1:14" s="31" customFormat="1" ht="16.5" x14ac:dyDescent="0.25">
      <c r="A12" s="39">
        <v>1</v>
      </c>
      <c r="B12" s="58" t="s">
        <v>58</v>
      </c>
      <c r="C12" s="49" t="s">
        <v>59</v>
      </c>
      <c r="D12" s="50" t="s">
        <v>60</v>
      </c>
      <c r="E12" s="51" t="s">
        <v>45</v>
      </c>
      <c r="F12" s="51" t="s">
        <v>61</v>
      </c>
      <c r="G12" s="79" t="s">
        <v>15</v>
      </c>
      <c r="H12" s="33" t="s">
        <v>33</v>
      </c>
      <c r="I12" s="39">
        <v>4</v>
      </c>
      <c r="J12" s="34">
        <v>3576000</v>
      </c>
      <c r="K12" s="70">
        <v>1017333299</v>
      </c>
      <c r="L12" s="70" t="s">
        <v>114</v>
      </c>
      <c r="M12" s="68" t="s">
        <v>115</v>
      </c>
    </row>
    <row r="13" spans="1:14" s="31" customFormat="1" ht="16.5" x14ac:dyDescent="0.25">
      <c r="A13" s="39"/>
      <c r="B13" s="58"/>
      <c r="C13" s="52" t="s">
        <v>8</v>
      </c>
      <c r="D13" s="53">
        <f>A12</f>
        <v>1</v>
      </c>
      <c r="E13" s="44"/>
      <c r="F13" s="44"/>
      <c r="G13" s="37"/>
      <c r="H13" s="38"/>
      <c r="I13" s="117">
        <f>SUM(J12)</f>
        <v>3576000</v>
      </c>
      <c r="J13" s="117"/>
      <c r="K13" s="70"/>
      <c r="L13" s="70"/>
      <c r="M13" s="68"/>
    </row>
    <row r="14" spans="1:14" s="31" customFormat="1" ht="16.5" x14ac:dyDescent="0.25">
      <c r="A14" s="36" t="s">
        <v>11</v>
      </c>
      <c r="B14" s="47" t="s">
        <v>66</v>
      </c>
      <c r="C14" s="49"/>
      <c r="D14" s="50"/>
      <c r="E14" s="51"/>
      <c r="F14" s="51"/>
      <c r="G14" s="79"/>
      <c r="H14" s="33"/>
      <c r="I14" s="33"/>
      <c r="J14" s="34"/>
      <c r="K14" s="70"/>
      <c r="L14" s="70"/>
      <c r="M14" s="68"/>
    </row>
    <row r="15" spans="1:14" s="31" customFormat="1" ht="16.5" x14ac:dyDescent="0.25">
      <c r="A15" s="39">
        <v>1</v>
      </c>
      <c r="B15" s="58" t="s">
        <v>96</v>
      </c>
      <c r="C15" s="49" t="s">
        <v>97</v>
      </c>
      <c r="D15" s="50" t="s">
        <v>34</v>
      </c>
      <c r="E15" s="51" t="s">
        <v>45</v>
      </c>
      <c r="F15" s="51" t="s">
        <v>98</v>
      </c>
      <c r="G15" s="51" t="s">
        <v>14</v>
      </c>
      <c r="H15" s="39" t="s">
        <v>33</v>
      </c>
      <c r="I15" s="39">
        <v>4</v>
      </c>
      <c r="J15" s="34">
        <v>3576000</v>
      </c>
      <c r="K15" s="69">
        <v>31310001226632</v>
      </c>
      <c r="L15" s="51" t="s">
        <v>80</v>
      </c>
      <c r="M15" s="67" t="s">
        <v>81</v>
      </c>
    </row>
    <row r="16" spans="1:14" s="31" customFormat="1" ht="16.5" x14ac:dyDescent="0.25">
      <c r="A16" s="39">
        <f>A15+1</f>
        <v>2</v>
      </c>
      <c r="B16" s="59" t="s">
        <v>67</v>
      </c>
      <c r="C16" s="74" t="s">
        <v>68</v>
      </c>
      <c r="D16" s="75" t="s">
        <v>69</v>
      </c>
      <c r="E16" s="45" t="s">
        <v>75</v>
      </c>
      <c r="F16" s="71" t="s">
        <v>70</v>
      </c>
      <c r="G16" s="71" t="s">
        <v>15</v>
      </c>
      <c r="H16" s="33" t="s">
        <v>33</v>
      </c>
      <c r="I16" s="39">
        <v>4</v>
      </c>
      <c r="J16" s="34">
        <v>3576000</v>
      </c>
      <c r="K16" s="93" t="s">
        <v>125</v>
      </c>
      <c r="L16" s="94" t="s">
        <v>114</v>
      </c>
      <c r="M16" s="95" t="s">
        <v>115</v>
      </c>
      <c r="N16" s="96"/>
    </row>
    <row r="17" spans="1:14" s="31" customFormat="1" ht="16.5" x14ac:dyDescent="0.25">
      <c r="A17" s="39"/>
      <c r="B17" s="59"/>
      <c r="C17" s="52" t="s">
        <v>8</v>
      </c>
      <c r="D17" s="53">
        <f>A16</f>
        <v>2</v>
      </c>
      <c r="E17" s="44"/>
      <c r="F17" s="44"/>
      <c r="G17" s="37"/>
      <c r="H17" s="38"/>
      <c r="I17" s="117">
        <f>SUM(J15:J16)</f>
        <v>7152000</v>
      </c>
      <c r="J17" s="117"/>
      <c r="K17" s="70"/>
      <c r="L17" s="70"/>
      <c r="M17" s="68"/>
    </row>
    <row r="18" spans="1:14" s="31" customFormat="1" ht="16.5" x14ac:dyDescent="0.25">
      <c r="A18" s="36" t="s">
        <v>12</v>
      </c>
      <c r="B18" s="47" t="s">
        <v>99</v>
      </c>
      <c r="C18" s="74"/>
      <c r="D18" s="75"/>
      <c r="E18" s="45"/>
      <c r="F18" s="71"/>
      <c r="G18" s="71"/>
      <c r="H18" s="33"/>
      <c r="I18" s="33"/>
      <c r="J18" s="34"/>
      <c r="K18" s="70"/>
      <c r="L18" s="70"/>
      <c r="M18" s="68"/>
    </row>
    <row r="19" spans="1:14" s="31" customFormat="1" ht="16.5" x14ac:dyDescent="0.25">
      <c r="A19" s="39">
        <v>1</v>
      </c>
      <c r="B19" s="62" t="s">
        <v>100</v>
      </c>
      <c r="C19" s="97" t="s">
        <v>101</v>
      </c>
      <c r="D19" s="98" t="s">
        <v>102</v>
      </c>
      <c r="E19" s="45" t="s">
        <v>103</v>
      </c>
      <c r="F19" s="45" t="s">
        <v>104</v>
      </c>
      <c r="G19" s="71" t="s">
        <v>15</v>
      </c>
      <c r="H19" s="33" t="s">
        <v>33</v>
      </c>
      <c r="I19" s="39">
        <v>4</v>
      </c>
      <c r="J19" s="34">
        <v>3576000</v>
      </c>
      <c r="K19" s="69">
        <v>31310001226580</v>
      </c>
      <c r="L19" s="51" t="s">
        <v>80</v>
      </c>
      <c r="M19" s="67" t="s">
        <v>81</v>
      </c>
      <c r="N19" s="96" t="s">
        <v>105</v>
      </c>
    </row>
    <row r="20" spans="1:14" s="31" customFormat="1" ht="16.5" x14ac:dyDescent="0.25">
      <c r="A20" s="39"/>
      <c r="B20" s="62"/>
      <c r="C20" s="52" t="s">
        <v>8</v>
      </c>
      <c r="D20" s="53">
        <f>A19</f>
        <v>1</v>
      </c>
      <c r="E20" s="44"/>
      <c r="F20" s="44"/>
      <c r="G20" s="37"/>
      <c r="H20" s="38"/>
      <c r="I20" s="117">
        <f>SUM(J19)</f>
        <v>3576000</v>
      </c>
      <c r="J20" s="117"/>
      <c r="K20" s="69"/>
      <c r="L20" s="51"/>
      <c r="M20" s="67"/>
    </row>
    <row r="21" spans="1:14" s="32" customFormat="1" ht="16.5" x14ac:dyDescent="0.25">
      <c r="A21" s="36" t="s">
        <v>13</v>
      </c>
      <c r="B21" s="47" t="s">
        <v>47</v>
      </c>
      <c r="C21" s="52"/>
      <c r="D21" s="53"/>
      <c r="E21" s="44"/>
      <c r="F21" s="44"/>
      <c r="G21" s="80"/>
      <c r="H21" s="35"/>
      <c r="I21" s="35"/>
      <c r="J21" s="87"/>
      <c r="K21" s="70"/>
      <c r="L21" s="70"/>
      <c r="M21" s="68"/>
    </row>
    <row r="22" spans="1:14" s="31" customFormat="1" ht="16.5" x14ac:dyDescent="0.25">
      <c r="A22" s="39">
        <v>1</v>
      </c>
      <c r="B22" s="59" t="s">
        <v>71</v>
      </c>
      <c r="C22" s="74" t="s">
        <v>72</v>
      </c>
      <c r="D22" s="75" t="s">
        <v>73</v>
      </c>
      <c r="E22" s="99" t="s">
        <v>75</v>
      </c>
      <c r="F22" s="100" t="s">
        <v>74</v>
      </c>
      <c r="G22" s="71" t="s">
        <v>15</v>
      </c>
      <c r="H22" s="33" t="s">
        <v>33</v>
      </c>
      <c r="I22" s="39">
        <v>4</v>
      </c>
      <c r="J22" s="34">
        <v>3576000</v>
      </c>
      <c r="K22" s="70">
        <v>1017333192</v>
      </c>
      <c r="L22" s="94" t="s">
        <v>114</v>
      </c>
      <c r="M22" s="95" t="s">
        <v>115</v>
      </c>
    </row>
    <row r="23" spans="1:14" s="31" customFormat="1" ht="16.5" x14ac:dyDescent="0.25">
      <c r="A23" s="39">
        <f>A22+1</f>
        <v>2</v>
      </c>
      <c r="B23" s="58" t="s">
        <v>53</v>
      </c>
      <c r="C23" s="49" t="s">
        <v>54</v>
      </c>
      <c r="D23" s="50" t="s">
        <v>55</v>
      </c>
      <c r="E23" s="51" t="s">
        <v>57</v>
      </c>
      <c r="F23" s="51" t="s">
        <v>56</v>
      </c>
      <c r="G23" s="79" t="s">
        <v>15</v>
      </c>
      <c r="H23" s="33" t="s">
        <v>33</v>
      </c>
      <c r="I23" s="39">
        <v>4</v>
      </c>
      <c r="J23" s="34">
        <v>3576000</v>
      </c>
      <c r="K23" s="70">
        <v>1017333177</v>
      </c>
      <c r="L23" s="94" t="s">
        <v>114</v>
      </c>
      <c r="M23" s="95" t="s">
        <v>115</v>
      </c>
    </row>
    <row r="24" spans="1:14" s="31" customFormat="1" ht="16.5" x14ac:dyDescent="0.25">
      <c r="A24" s="39">
        <f>A23+1</f>
        <v>3</v>
      </c>
      <c r="B24" s="58" t="s">
        <v>82</v>
      </c>
      <c r="C24" s="49" t="s">
        <v>83</v>
      </c>
      <c r="D24" s="50" t="s">
        <v>84</v>
      </c>
      <c r="E24" s="51" t="s">
        <v>57</v>
      </c>
      <c r="F24" s="51" t="s">
        <v>85</v>
      </c>
      <c r="G24" s="51" t="s">
        <v>15</v>
      </c>
      <c r="H24" s="39" t="s">
        <v>33</v>
      </c>
      <c r="I24" s="39">
        <v>4</v>
      </c>
      <c r="J24" s="34">
        <v>3576000</v>
      </c>
      <c r="K24" s="69">
        <v>31310001461114</v>
      </c>
      <c r="L24" s="51" t="s">
        <v>80</v>
      </c>
      <c r="M24" s="67" t="s">
        <v>81</v>
      </c>
    </row>
    <row r="25" spans="1:14" s="31" customFormat="1" ht="16.5" x14ac:dyDescent="0.25">
      <c r="A25" s="39">
        <f>A24+1</f>
        <v>4</v>
      </c>
      <c r="B25" s="101" t="s">
        <v>126</v>
      </c>
      <c r="C25" s="102" t="s">
        <v>127</v>
      </c>
      <c r="D25" s="103" t="s">
        <v>128</v>
      </c>
      <c r="E25" s="45" t="s">
        <v>129</v>
      </c>
      <c r="F25" s="45" t="s">
        <v>85</v>
      </c>
      <c r="G25" s="51" t="s">
        <v>14</v>
      </c>
      <c r="H25" s="39" t="s">
        <v>33</v>
      </c>
      <c r="I25" s="39">
        <v>4</v>
      </c>
      <c r="J25" s="34">
        <v>3576000</v>
      </c>
      <c r="K25" s="70" t="s">
        <v>130</v>
      </c>
      <c r="L25" s="104" t="s">
        <v>80</v>
      </c>
      <c r="M25" s="104" t="s">
        <v>81</v>
      </c>
    </row>
    <row r="26" spans="1:14" s="31" customFormat="1" ht="16.5" x14ac:dyDescent="0.25">
      <c r="A26" s="39"/>
      <c r="B26" s="58"/>
      <c r="C26" s="52" t="s">
        <v>8</v>
      </c>
      <c r="D26" s="53">
        <f>A25</f>
        <v>4</v>
      </c>
      <c r="E26" s="44"/>
      <c r="F26" s="44"/>
      <c r="G26" s="37"/>
      <c r="H26" s="38"/>
      <c r="I26" s="117">
        <f>SUM(J22:J25)</f>
        <v>14304000</v>
      </c>
      <c r="J26" s="117"/>
      <c r="K26" s="69"/>
      <c r="L26" s="51"/>
      <c r="M26" s="67"/>
    </row>
    <row r="27" spans="1:14" s="32" customFormat="1" ht="16.5" x14ac:dyDescent="0.25">
      <c r="A27" s="36" t="s">
        <v>76</v>
      </c>
      <c r="B27" s="47" t="s">
        <v>52</v>
      </c>
      <c r="C27" s="52"/>
      <c r="D27" s="53"/>
      <c r="E27" s="44"/>
      <c r="F27" s="44"/>
      <c r="G27" s="80"/>
      <c r="H27" s="35"/>
      <c r="I27" s="35"/>
      <c r="J27" s="87"/>
      <c r="K27" s="70"/>
      <c r="L27" s="70"/>
      <c r="M27" s="68"/>
    </row>
    <row r="28" spans="1:14" s="32" customFormat="1" ht="16.5" x14ac:dyDescent="0.25">
      <c r="A28" s="39">
        <v>1</v>
      </c>
      <c r="B28" s="62" t="s">
        <v>106</v>
      </c>
      <c r="C28" s="97" t="s">
        <v>107</v>
      </c>
      <c r="D28" s="98" t="s">
        <v>108</v>
      </c>
      <c r="E28" s="45" t="s">
        <v>45</v>
      </c>
      <c r="F28" s="45" t="s">
        <v>109</v>
      </c>
      <c r="G28" s="45" t="s">
        <v>14</v>
      </c>
      <c r="H28" s="33" t="s">
        <v>33</v>
      </c>
      <c r="I28" s="39">
        <v>4</v>
      </c>
      <c r="J28" s="34">
        <v>3576000</v>
      </c>
      <c r="K28" s="70">
        <v>31310001362721</v>
      </c>
      <c r="L28" s="70" t="s">
        <v>80</v>
      </c>
      <c r="M28" s="68" t="s">
        <v>81</v>
      </c>
    </row>
    <row r="29" spans="1:14" s="31" customFormat="1" ht="16.5" x14ac:dyDescent="0.25">
      <c r="A29" s="39">
        <f>A28+1</f>
        <v>2</v>
      </c>
      <c r="B29" s="58" t="s">
        <v>62</v>
      </c>
      <c r="C29" s="49" t="s">
        <v>63</v>
      </c>
      <c r="D29" s="50" t="s">
        <v>42</v>
      </c>
      <c r="E29" s="51" t="s">
        <v>45</v>
      </c>
      <c r="F29" s="51" t="s">
        <v>64</v>
      </c>
      <c r="G29" s="79" t="s">
        <v>15</v>
      </c>
      <c r="H29" s="33" t="s">
        <v>33</v>
      </c>
      <c r="I29" s="39">
        <v>4</v>
      </c>
      <c r="J29" s="34">
        <v>3576000</v>
      </c>
      <c r="K29" s="70">
        <v>1017333796</v>
      </c>
      <c r="L29" s="70" t="s">
        <v>116</v>
      </c>
      <c r="M29" s="68" t="s">
        <v>115</v>
      </c>
      <c r="N29" s="86"/>
    </row>
    <row r="30" spans="1:14" s="31" customFormat="1" ht="16.5" x14ac:dyDescent="0.25">
      <c r="A30" s="39">
        <f t="shared" ref="A30:A31" si="0">A29+1</f>
        <v>3</v>
      </c>
      <c r="B30" s="58" t="s">
        <v>41</v>
      </c>
      <c r="C30" s="49" t="s">
        <v>50</v>
      </c>
      <c r="D30" s="50" t="s">
        <v>42</v>
      </c>
      <c r="E30" s="51" t="s">
        <v>45</v>
      </c>
      <c r="F30" s="51" t="s">
        <v>51</v>
      </c>
      <c r="G30" s="45" t="s">
        <v>14</v>
      </c>
      <c r="H30" s="33" t="s">
        <v>33</v>
      </c>
      <c r="I30" s="39">
        <v>4</v>
      </c>
      <c r="J30" s="34">
        <v>3576000</v>
      </c>
      <c r="K30" s="70">
        <v>1016997392</v>
      </c>
      <c r="L30" s="70" t="s">
        <v>117</v>
      </c>
      <c r="M30" s="68" t="s">
        <v>118</v>
      </c>
    </row>
    <row r="31" spans="1:14" s="31" customFormat="1" ht="16.5" x14ac:dyDescent="0.25">
      <c r="A31" s="39">
        <f t="shared" si="0"/>
        <v>4</v>
      </c>
      <c r="B31" s="58" t="s">
        <v>86</v>
      </c>
      <c r="C31" s="49" t="s">
        <v>87</v>
      </c>
      <c r="D31" s="50" t="s">
        <v>88</v>
      </c>
      <c r="E31" s="51" t="s">
        <v>110</v>
      </c>
      <c r="F31" s="51" t="s">
        <v>89</v>
      </c>
      <c r="G31" s="51" t="s">
        <v>14</v>
      </c>
      <c r="H31" s="39" t="s">
        <v>33</v>
      </c>
      <c r="I31" s="39">
        <v>4</v>
      </c>
      <c r="J31" s="34">
        <v>3576000</v>
      </c>
      <c r="K31" s="70">
        <v>31310001502688</v>
      </c>
      <c r="L31" s="70" t="s">
        <v>80</v>
      </c>
      <c r="M31" s="68" t="s">
        <v>81</v>
      </c>
    </row>
    <row r="32" spans="1:14" s="31" customFormat="1" ht="16.5" x14ac:dyDescent="0.25">
      <c r="A32" s="39"/>
      <c r="B32" s="58"/>
      <c r="C32" s="52" t="s">
        <v>8</v>
      </c>
      <c r="D32" s="53">
        <f>A31</f>
        <v>4</v>
      </c>
      <c r="E32" s="44"/>
      <c r="F32" s="44"/>
      <c r="G32" s="37"/>
      <c r="H32" s="38"/>
      <c r="I32" s="117">
        <f>SUM(J28:J31)</f>
        <v>14304000</v>
      </c>
      <c r="J32" s="117"/>
      <c r="K32" s="69"/>
      <c r="L32" s="51"/>
      <c r="M32" s="67"/>
    </row>
    <row r="33" spans="1:13" s="32" customFormat="1" ht="16.5" x14ac:dyDescent="0.25">
      <c r="A33" s="36" t="s">
        <v>111</v>
      </c>
      <c r="B33" s="47" t="s">
        <v>49</v>
      </c>
      <c r="C33" s="52"/>
      <c r="D33" s="53"/>
      <c r="E33" s="44"/>
      <c r="F33" s="44"/>
      <c r="G33" s="81"/>
      <c r="H33" s="35"/>
      <c r="I33" s="35"/>
      <c r="J33" s="87"/>
      <c r="K33" s="70"/>
      <c r="L33" s="70"/>
      <c r="M33" s="68"/>
    </row>
    <row r="34" spans="1:13" s="31" customFormat="1" ht="16.5" x14ac:dyDescent="0.25">
      <c r="A34" s="39">
        <v>1</v>
      </c>
      <c r="B34" s="58" t="s">
        <v>38</v>
      </c>
      <c r="C34" s="49" t="s">
        <v>39</v>
      </c>
      <c r="D34" s="50" t="s">
        <v>40</v>
      </c>
      <c r="E34" s="51" t="s">
        <v>45</v>
      </c>
      <c r="F34" s="51" t="s">
        <v>48</v>
      </c>
      <c r="G34" s="79" t="s">
        <v>15</v>
      </c>
      <c r="H34" s="33" t="s">
        <v>33</v>
      </c>
      <c r="I34" s="39">
        <v>4</v>
      </c>
      <c r="J34" s="34">
        <v>3576000</v>
      </c>
      <c r="K34" s="70">
        <v>31310001226623</v>
      </c>
      <c r="L34" s="70" t="s">
        <v>80</v>
      </c>
      <c r="M34" s="68" t="s">
        <v>81</v>
      </c>
    </row>
    <row r="35" spans="1:13" s="31" customFormat="1" ht="16.5" x14ac:dyDescent="0.25">
      <c r="A35" s="39">
        <f>A34+1</f>
        <v>2</v>
      </c>
      <c r="B35" s="105" t="s">
        <v>121</v>
      </c>
      <c r="C35" s="106" t="s">
        <v>122</v>
      </c>
      <c r="D35" s="98" t="s">
        <v>123</v>
      </c>
      <c r="E35" s="45" t="s">
        <v>124</v>
      </c>
      <c r="F35" s="45" t="s">
        <v>48</v>
      </c>
      <c r="G35" s="51" t="s">
        <v>14</v>
      </c>
      <c r="H35" s="39" t="s">
        <v>33</v>
      </c>
      <c r="I35" s="39">
        <v>4</v>
      </c>
      <c r="J35" s="34">
        <v>3576000</v>
      </c>
      <c r="K35" s="70">
        <v>31310001294602</v>
      </c>
      <c r="L35" s="70" t="s">
        <v>80</v>
      </c>
      <c r="M35" s="68" t="s">
        <v>81</v>
      </c>
    </row>
    <row r="36" spans="1:13" s="31" customFormat="1" ht="16.5" x14ac:dyDescent="0.25">
      <c r="A36" s="39"/>
      <c r="B36" s="105"/>
      <c r="C36" s="52" t="s">
        <v>8</v>
      </c>
      <c r="D36" s="53">
        <f>A35</f>
        <v>2</v>
      </c>
      <c r="E36" s="44"/>
      <c r="F36" s="44"/>
      <c r="G36" s="37"/>
      <c r="H36" s="38"/>
      <c r="I36" s="117">
        <f>SUM(J34:J35)</f>
        <v>7152000</v>
      </c>
      <c r="J36" s="117"/>
      <c r="K36" s="70"/>
      <c r="L36" s="70"/>
      <c r="M36" s="68"/>
    </row>
    <row r="37" spans="1:13" s="31" customFormat="1" ht="16.5" x14ac:dyDescent="0.25">
      <c r="A37" s="36" t="s">
        <v>131</v>
      </c>
      <c r="B37" s="47" t="s">
        <v>132</v>
      </c>
      <c r="C37" s="74"/>
      <c r="D37" s="75"/>
      <c r="E37" s="45"/>
      <c r="F37" s="71"/>
      <c r="G37" s="71"/>
      <c r="H37" s="33"/>
      <c r="I37" s="33"/>
      <c r="J37" s="34"/>
      <c r="K37" s="70"/>
      <c r="L37" s="70"/>
      <c r="M37" s="68"/>
    </row>
    <row r="38" spans="1:13" s="31" customFormat="1" ht="16.5" x14ac:dyDescent="0.25">
      <c r="A38" s="39">
        <v>1</v>
      </c>
      <c r="B38" s="101" t="s">
        <v>133</v>
      </c>
      <c r="C38" s="116" t="s">
        <v>134</v>
      </c>
      <c r="D38" s="116" t="s">
        <v>135</v>
      </c>
      <c r="E38" s="45" t="s">
        <v>136</v>
      </c>
      <c r="F38" s="45" t="s">
        <v>137</v>
      </c>
      <c r="G38" s="79" t="s">
        <v>15</v>
      </c>
      <c r="H38" s="33" t="s">
        <v>33</v>
      </c>
      <c r="I38" s="39">
        <v>4</v>
      </c>
      <c r="J38" s="34">
        <v>3576000</v>
      </c>
      <c r="K38" s="69">
        <v>31310001481787</v>
      </c>
      <c r="L38" s="51" t="s">
        <v>80</v>
      </c>
      <c r="M38" s="67" t="s">
        <v>81</v>
      </c>
    </row>
    <row r="39" spans="1:13" s="31" customFormat="1" ht="16.5" x14ac:dyDescent="0.25">
      <c r="A39" s="39"/>
      <c r="B39" s="62"/>
      <c r="C39" s="52" t="s">
        <v>8</v>
      </c>
      <c r="D39" s="53">
        <f>A38</f>
        <v>1</v>
      </c>
      <c r="E39" s="44"/>
      <c r="F39" s="44"/>
      <c r="G39" s="37"/>
      <c r="H39" s="38"/>
      <c r="I39" s="117">
        <f>J38</f>
        <v>3576000</v>
      </c>
      <c r="J39" s="117"/>
      <c r="K39" s="69"/>
      <c r="L39" s="51"/>
      <c r="M39" s="67"/>
    </row>
    <row r="40" spans="1:13" s="41" customFormat="1" ht="16.5" x14ac:dyDescent="0.25">
      <c r="A40" s="38"/>
      <c r="B40" s="58"/>
      <c r="C40" s="52" t="s">
        <v>112</v>
      </c>
      <c r="D40" s="53">
        <f>D39+D36+D32+D26+D20+D17+D13+D10</f>
        <v>16</v>
      </c>
      <c r="E40" s="44" t="s">
        <v>9</v>
      </c>
      <c r="F40" s="44"/>
      <c r="G40" s="37"/>
      <c r="H40" s="38"/>
      <c r="I40" s="117">
        <f>I39+I36+I32+I26+I20+I17+I13+I10</f>
        <v>57216000</v>
      </c>
      <c r="J40" s="117"/>
      <c r="K40" s="87"/>
      <c r="L40" s="84"/>
      <c r="M40" s="38"/>
    </row>
    <row r="41" spans="1:13" ht="18.75" x14ac:dyDescent="0.25">
      <c r="A41" s="124" t="s">
        <v>140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85"/>
    </row>
    <row r="42" spans="1:13" ht="15" x14ac:dyDescent="0.25">
      <c r="A42" s="125" t="s">
        <v>6</v>
      </c>
      <c r="B42" s="125"/>
      <c r="C42" s="125" t="s">
        <v>29</v>
      </c>
      <c r="D42" s="125"/>
      <c r="E42" s="125"/>
      <c r="F42" s="126" t="s">
        <v>30</v>
      </c>
      <c r="G42" s="126"/>
      <c r="H42" s="126"/>
      <c r="I42" s="126" t="s">
        <v>31</v>
      </c>
      <c r="J42" s="126"/>
      <c r="K42" s="126"/>
      <c r="L42" s="126"/>
    </row>
    <row r="43" spans="1:13" ht="15" x14ac:dyDescent="0.25">
      <c r="A43" s="125"/>
      <c r="B43" s="125"/>
      <c r="C43" s="125"/>
      <c r="D43" s="125"/>
      <c r="E43" s="125"/>
      <c r="F43" s="126"/>
      <c r="G43" s="126"/>
      <c r="H43" s="126"/>
      <c r="I43" s="126"/>
      <c r="J43" s="126"/>
      <c r="K43" s="126"/>
      <c r="L43" s="126"/>
    </row>
    <row r="44" spans="1:13" x14ac:dyDescent="0.25">
      <c r="A44" s="107"/>
      <c r="B44" s="108"/>
      <c r="C44" s="108"/>
      <c r="D44" s="108"/>
      <c r="E44" s="107"/>
      <c r="F44" s="109"/>
      <c r="G44" s="107"/>
      <c r="H44" s="107"/>
      <c r="I44" s="107"/>
    </row>
    <row r="45" spans="1:13" x14ac:dyDescent="0.25">
      <c r="A45" s="107"/>
      <c r="B45" s="108"/>
      <c r="C45" s="108"/>
      <c r="D45" s="108"/>
      <c r="E45" s="107"/>
      <c r="F45" s="109"/>
      <c r="G45" s="107"/>
      <c r="H45" s="107"/>
      <c r="I45" s="107"/>
    </row>
    <row r="46" spans="1:13" x14ac:dyDescent="0.25">
      <c r="A46" s="107"/>
      <c r="B46" s="108"/>
      <c r="C46" s="108"/>
      <c r="D46" s="108"/>
      <c r="E46" s="107"/>
      <c r="F46" s="109"/>
      <c r="G46" s="110"/>
      <c r="H46" s="107"/>
      <c r="I46" s="107"/>
    </row>
    <row r="47" spans="1:13" x14ac:dyDescent="0.25">
      <c r="A47" s="107"/>
      <c r="B47" s="108"/>
      <c r="C47" s="108"/>
      <c r="D47" s="108"/>
      <c r="E47" s="107"/>
      <c r="F47" s="109"/>
      <c r="G47" s="110"/>
      <c r="H47" s="107"/>
      <c r="I47" s="107"/>
    </row>
    <row r="48" spans="1:13" x14ac:dyDescent="0.25">
      <c r="A48" s="107"/>
      <c r="B48" s="108"/>
      <c r="C48" s="108"/>
      <c r="D48" s="108"/>
      <c r="E48" s="107"/>
      <c r="F48" s="109"/>
      <c r="G48" s="110"/>
      <c r="H48" s="107"/>
      <c r="I48" s="107"/>
    </row>
    <row r="49" spans="1:12" s="54" customFormat="1" ht="18" x14ac:dyDescent="0.3">
      <c r="A49" s="123" t="s">
        <v>32</v>
      </c>
      <c r="B49" s="123"/>
      <c r="C49" s="123" t="s">
        <v>28</v>
      </c>
      <c r="D49" s="123"/>
      <c r="E49" s="123"/>
      <c r="F49" s="123" t="s">
        <v>119</v>
      </c>
      <c r="G49" s="123"/>
      <c r="H49" s="123"/>
      <c r="I49" s="111"/>
      <c r="J49" s="111"/>
      <c r="K49" s="112"/>
      <c r="L49" s="112"/>
    </row>
  </sheetData>
  <autoFilter ref="A7:M43" xr:uid="{00000000-0001-0000-0000-000000000000}"/>
  <mergeCells count="23">
    <mergeCell ref="A49:B49"/>
    <mergeCell ref="C49:E49"/>
    <mergeCell ref="I40:J40"/>
    <mergeCell ref="A41:K41"/>
    <mergeCell ref="A42:B43"/>
    <mergeCell ref="C42:E43"/>
    <mergeCell ref="I42:L43"/>
    <mergeCell ref="F49:H49"/>
    <mergeCell ref="F42:H43"/>
    <mergeCell ref="A2:F2"/>
    <mergeCell ref="A1:F1"/>
    <mergeCell ref="A4:K4"/>
    <mergeCell ref="A5:K5"/>
    <mergeCell ref="G1:K1"/>
    <mergeCell ref="G2:K2"/>
    <mergeCell ref="I39:J39"/>
    <mergeCell ref="I36:J36"/>
    <mergeCell ref="I32:J32"/>
    <mergeCell ref="I10:J10"/>
    <mergeCell ref="I13:J13"/>
    <mergeCell ref="I17:J17"/>
    <mergeCell ref="I20:J20"/>
    <mergeCell ref="I26:J26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M4" sqref="M4"/>
    </sheetView>
  </sheetViews>
  <sheetFormatPr defaultRowHeight="16.5" x14ac:dyDescent="0.25"/>
  <cols>
    <col min="1" max="1" width="10.42578125" style="7" customWidth="1"/>
    <col min="2" max="7" width="16.28515625" style="7" customWidth="1"/>
    <col min="8" max="8" width="13.140625" style="7" bestFit="1" customWidth="1"/>
    <col min="9" max="9" width="16.28515625" style="7" customWidth="1"/>
    <col min="10" max="16384" width="9.140625" style="7"/>
  </cols>
  <sheetData>
    <row r="1" spans="1:11" x14ac:dyDescent="0.25">
      <c r="A1" s="119" t="s">
        <v>0</v>
      </c>
      <c r="B1" s="119"/>
      <c r="C1" s="119"/>
      <c r="D1" s="119"/>
      <c r="E1" s="119"/>
      <c r="F1" s="118" t="s">
        <v>18</v>
      </c>
      <c r="G1" s="118"/>
      <c r="H1" s="118"/>
      <c r="I1" s="118"/>
      <c r="J1" s="28"/>
      <c r="K1" s="28"/>
    </row>
    <row r="2" spans="1:11" ht="18.75" x14ac:dyDescent="0.3">
      <c r="A2" s="118" t="s">
        <v>65</v>
      </c>
      <c r="B2" s="118"/>
      <c r="C2" s="118"/>
      <c r="D2" s="118"/>
      <c r="E2" s="118"/>
      <c r="F2" s="122" t="s">
        <v>19</v>
      </c>
      <c r="G2" s="122"/>
      <c r="H2" s="122"/>
      <c r="I2" s="122"/>
      <c r="J2" s="29"/>
      <c r="K2" s="29"/>
    </row>
    <row r="3" spans="1:11" x14ac:dyDescent="0.25">
      <c r="A3" s="27"/>
      <c r="B3" s="27"/>
      <c r="C3" s="27"/>
      <c r="D3" s="27"/>
      <c r="E3" s="1"/>
      <c r="F3" s="27"/>
      <c r="G3" s="2"/>
      <c r="H3" s="2"/>
      <c r="I3" s="2"/>
      <c r="J3" s="3"/>
      <c r="K3" s="24"/>
    </row>
    <row r="4" spans="1:11" ht="48" customHeight="1" x14ac:dyDescent="0.25">
      <c r="A4" s="130" t="s">
        <v>142</v>
      </c>
      <c r="B4" s="130"/>
      <c r="C4" s="130"/>
      <c r="D4" s="130"/>
      <c r="E4" s="130"/>
      <c r="F4" s="130"/>
      <c r="G4" s="130"/>
      <c r="H4" s="130"/>
      <c r="I4" s="130"/>
    </row>
    <row r="5" spans="1:11" ht="15.75" customHeight="1" x14ac:dyDescent="0.25"/>
    <row r="6" spans="1:11" s="22" customFormat="1" ht="27.75" customHeight="1" x14ac:dyDescent="0.25">
      <c r="A6" s="131" t="s">
        <v>16</v>
      </c>
      <c r="B6" s="131" t="s">
        <v>20</v>
      </c>
      <c r="C6" s="132" t="s">
        <v>113</v>
      </c>
      <c r="D6" s="132"/>
      <c r="E6" s="132"/>
      <c r="F6" s="132"/>
      <c r="G6" s="132"/>
      <c r="H6" s="133" t="s">
        <v>17</v>
      </c>
      <c r="I6" s="134"/>
    </row>
    <row r="7" spans="1:11" ht="40.5" customHeight="1" x14ac:dyDescent="0.25">
      <c r="A7" s="131"/>
      <c r="B7" s="131"/>
      <c r="C7" s="18" t="s">
        <v>21</v>
      </c>
      <c r="D7" s="18" t="s">
        <v>37</v>
      </c>
      <c r="E7" s="18" t="s">
        <v>24</v>
      </c>
      <c r="F7" s="18" t="s">
        <v>25</v>
      </c>
      <c r="G7" s="18" t="s">
        <v>26</v>
      </c>
      <c r="H7" s="18" t="s">
        <v>21</v>
      </c>
      <c r="I7" s="18" t="s">
        <v>26</v>
      </c>
    </row>
    <row r="8" spans="1:11" ht="26.25" customHeight="1" x14ac:dyDescent="0.25">
      <c r="A8" s="10"/>
      <c r="B8" s="12" t="s">
        <v>23</v>
      </c>
      <c r="C8" s="6"/>
      <c r="D8" s="6"/>
      <c r="E8" s="6"/>
      <c r="F8" s="6"/>
      <c r="G8" s="6"/>
      <c r="H8" s="6"/>
      <c r="I8" s="6"/>
    </row>
    <row r="9" spans="1:11" ht="19.5" customHeight="1" x14ac:dyDescent="0.25">
      <c r="A9" s="9">
        <v>1</v>
      </c>
      <c r="B9" s="9" t="s">
        <v>35</v>
      </c>
      <c r="C9" s="20">
        <v>6</v>
      </c>
      <c r="D9" s="13">
        <v>1490000</v>
      </c>
      <c r="E9" s="21">
        <v>4</v>
      </c>
      <c r="F9" s="30">
        <v>0.6</v>
      </c>
      <c r="G9" s="14">
        <f>D9*E9*F9</f>
        <v>3576000</v>
      </c>
      <c r="H9" s="23">
        <f t="shared" ref="H9:H11" si="0">C9</f>
        <v>6</v>
      </c>
      <c r="I9" s="15">
        <f>G9*C9</f>
        <v>21456000</v>
      </c>
    </row>
    <row r="10" spans="1:11" ht="19.5" customHeight="1" x14ac:dyDescent="0.25">
      <c r="A10" s="9">
        <f t="shared" ref="A10:A11" si="1">A9+1</f>
        <v>2</v>
      </c>
      <c r="B10" s="9" t="s">
        <v>43</v>
      </c>
      <c r="C10" s="20">
        <v>6</v>
      </c>
      <c r="D10" s="13">
        <v>1490000</v>
      </c>
      <c r="E10" s="21">
        <v>4</v>
      </c>
      <c r="F10" s="30">
        <v>0.6</v>
      </c>
      <c r="G10" s="14">
        <f t="shared" ref="G10:G11" si="2">D10*E10*F10</f>
        <v>3576000</v>
      </c>
      <c r="H10" s="23">
        <f t="shared" si="0"/>
        <v>6</v>
      </c>
      <c r="I10" s="15">
        <f t="shared" ref="I10:I11" si="3">G10*C10</f>
        <v>21456000</v>
      </c>
    </row>
    <row r="11" spans="1:11" ht="19.5" customHeight="1" x14ac:dyDescent="0.25">
      <c r="A11" s="9">
        <f t="shared" si="1"/>
        <v>3</v>
      </c>
      <c r="B11" s="9" t="s">
        <v>120</v>
      </c>
      <c r="C11" s="20">
        <v>4</v>
      </c>
      <c r="D11" s="13">
        <v>1490000</v>
      </c>
      <c r="E11" s="21">
        <v>4</v>
      </c>
      <c r="F11" s="30">
        <v>0.6</v>
      </c>
      <c r="G11" s="14">
        <f t="shared" si="2"/>
        <v>3576000</v>
      </c>
      <c r="H11" s="23">
        <f t="shared" si="0"/>
        <v>4</v>
      </c>
      <c r="I11" s="15">
        <f t="shared" si="3"/>
        <v>14304000</v>
      </c>
    </row>
    <row r="12" spans="1:11" s="11" customFormat="1" ht="22.5" customHeight="1" x14ac:dyDescent="0.25">
      <c r="A12" s="9"/>
      <c r="B12" s="10" t="s">
        <v>8</v>
      </c>
      <c r="C12" s="16">
        <f>SUM(C9:C11)</f>
        <v>16</v>
      </c>
      <c r="D12" s="16"/>
      <c r="E12" s="16"/>
      <c r="F12" s="16"/>
      <c r="G12" s="16"/>
      <c r="H12" s="16">
        <f>SUM(H9:H11)</f>
        <v>16</v>
      </c>
      <c r="I12" s="17">
        <f>SUM(I9:I11)</f>
        <v>57216000</v>
      </c>
    </row>
    <row r="13" spans="1:11" ht="15" customHeight="1" x14ac:dyDescent="0.25">
      <c r="B13" s="8"/>
    </row>
    <row r="14" spans="1:11" x14ac:dyDescent="0.25">
      <c r="E14" s="127" t="s">
        <v>141</v>
      </c>
      <c r="F14" s="127"/>
      <c r="G14" s="127"/>
      <c r="H14" s="127"/>
      <c r="I14" s="127"/>
    </row>
    <row r="15" spans="1:11" ht="16.5" customHeight="1" x14ac:dyDescent="0.25">
      <c r="E15" s="128" t="s">
        <v>29</v>
      </c>
      <c r="F15" s="128"/>
      <c r="G15" s="128"/>
      <c r="H15" s="128"/>
      <c r="I15" s="128"/>
    </row>
    <row r="16" spans="1:11" ht="6.75" customHeight="1" x14ac:dyDescent="0.25">
      <c r="E16" s="128"/>
      <c r="F16" s="128"/>
      <c r="G16" s="128"/>
      <c r="H16" s="128"/>
      <c r="I16" s="128"/>
    </row>
    <row r="17" spans="5:9" x14ac:dyDescent="0.25">
      <c r="E17" s="19"/>
      <c r="F17" s="19"/>
      <c r="G17" s="19"/>
    </row>
    <row r="18" spans="5:9" x14ac:dyDescent="0.25">
      <c r="E18" s="19"/>
      <c r="F18" s="19"/>
      <c r="G18" s="19"/>
    </row>
    <row r="19" spans="5:9" x14ac:dyDescent="0.25">
      <c r="E19" s="19"/>
      <c r="F19" s="19"/>
      <c r="G19" s="19"/>
    </row>
    <row r="20" spans="5:9" x14ac:dyDescent="0.25">
      <c r="E20" s="19"/>
      <c r="F20" s="19"/>
      <c r="G20" s="19"/>
    </row>
    <row r="21" spans="5:9" x14ac:dyDescent="0.25">
      <c r="E21" s="19"/>
      <c r="F21" s="19"/>
      <c r="G21" s="19"/>
    </row>
    <row r="22" spans="5:9" ht="17.25" x14ac:dyDescent="0.25">
      <c r="E22" s="129" t="s">
        <v>28</v>
      </c>
      <c r="F22" s="129"/>
      <c r="G22" s="129"/>
      <c r="H22" s="129"/>
      <c r="I22" s="129"/>
    </row>
  </sheetData>
  <mergeCells count="12">
    <mergeCell ref="E15:I16"/>
    <mergeCell ref="E22:I22"/>
    <mergeCell ref="A4:I4"/>
    <mergeCell ref="A6:A7"/>
    <mergeCell ref="B6:B7"/>
    <mergeCell ref="C6:G6"/>
    <mergeCell ref="H6:I6"/>
    <mergeCell ref="A1:E1"/>
    <mergeCell ref="A2:E2"/>
    <mergeCell ref="F1:I1"/>
    <mergeCell ref="F2:I2"/>
    <mergeCell ref="E14:I14"/>
  </mergeCells>
  <pageMargins left="0.5" right="0.2" top="0.5" bottom="0.5" header="0.3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4</vt:i4>
      </vt:variant>
    </vt:vector>
  </HeadingPairs>
  <TitlesOfParts>
    <vt:vector size="6" baseType="lpstr">
      <vt:lpstr>HKI2022</vt:lpstr>
      <vt:lpstr>FILE TINH TIEN</vt:lpstr>
      <vt:lpstr>'FILE TINH TIEN'!Print_Titles</vt:lpstr>
      <vt:lpstr>'HKI2022'!Print_Titles</vt:lpstr>
      <vt:lpstr>'FILE TINH TIEN'!Vùng_In</vt:lpstr>
      <vt:lpstr>'HKI2022'!Vùng_In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2022-07-26T04:32:04Z</cp:lastPrinted>
  <dcterms:created xsi:type="dcterms:W3CDTF">2016-08-23T07:45:51Z</dcterms:created>
  <dcterms:modified xsi:type="dcterms:W3CDTF">2022-07-26T07:05:58Z</dcterms:modified>
</cp:coreProperties>
</file>